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<sst xmlns="http://schemas.openxmlformats.org/spreadsheetml/2006/main" count="80" uniqueCount="66">
  <si>
    <t>Masse d'un mètre de ruban :</t>
  </si>
  <si>
    <t xml:space="preserve">Nombre de mol de magnésium : </t>
  </si>
  <si>
    <t>n(Mg)=</t>
  </si>
  <si>
    <t>m=</t>
  </si>
  <si>
    <t>Nombre de mol d'ion H+</t>
  </si>
  <si>
    <t>n(H+)=</t>
  </si>
  <si>
    <t>Longueur du flexible :</t>
  </si>
  <si>
    <t>L=</t>
  </si>
  <si>
    <t>cm</t>
  </si>
  <si>
    <t>g</t>
  </si>
  <si>
    <t>mol</t>
  </si>
  <si>
    <t>Volume utile du ballon</t>
  </si>
  <si>
    <t>V=</t>
  </si>
  <si>
    <t>mL</t>
  </si>
  <si>
    <t>Volume d'air</t>
  </si>
  <si>
    <t>Nombre de mol d'air :</t>
  </si>
  <si>
    <t>n(air)=</t>
  </si>
  <si>
    <t>Pi=</t>
  </si>
  <si>
    <t>hPa</t>
  </si>
  <si>
    <t>Température initiale :</t>
  </si>
  <si>
    <t>Pression initiale :</t>
  </si>
  <si>
    <t>Ti=</t>
  </si>
  <si>
    <t>°C</t>
  </si>
  <si>
    <t>a)</t>
  </si>
  <si>
    <t>b)</t>
  </si>
  <si>
    <t>c)</t>
  </si>
  <si>
    <t>d)</t>
  </si>
  <si>
    <t>1.</t>
  </si>
  <si>
    <t>2.</t>
  </si>
  <si>
    <t>l'air et le dihydrogène</t>
  </si>
  <si>
    <t>n(gaz)=Pf.V/(R.Tf)</t>
  </si>
  <si>
    <t>n(gaz)=</t>
  </si>
  <si>
    <t>Pression finale :</t>
  </si>
  <si>
    <t xml:space="preserve">Température finale : </t>
  </si>
  <si>
    <t>Pf=</t>
  </si>
  <si>
    <t>Tf=</t>
  </si>
  <si>
    <t>Nombre de mol de gaz :</t>
  </si>
  <si>
    <t>Mg</t>
  </si>
  <si>
    <t>+</t>
  </si>
  <si>
    <t>Avant réaction</t>
  </si>
  <si>
    <t>En cours</t>
  </si>
  <si>
    <t>En fin de réaction</t>
  </si>
  <si>
    <t>2,37-x</t>
  </si>
  <si>
    <t>15-2x</t>
  </si>
  <si>
    <t>x</t>
  </si>
  <si>
    <t>e) f)</t>
  </si>
  <si>
    <t>Valeur expérimentale de x :</t>
  </si>
  <si>
    <t>Valeur théorique de x :</t>
  </si>
  <si>
    <t xml:space="preserve">Erreur : </t>
  </si>
  <si>
    <t>g)</t>
  </si>
  <si>
    <t>h)</t>
  </si>
  <si>
    <t>i)</t>
  </si>
  <si>
    <t>mol/L</t>
  </si>
  <si>
    <r>
      <t>Mg</t>
    </r>
    <r>
      <rPr>
        <vertAlign val="superscript"/>
        <sz val="11"/>
        <rFont val="Times New Roman"/>
        <family val="1"/>
      </rPr>
      <t>2+</t>
    </r>
  </si>
  <si>
    <r>
      <t>H</t>
    </r>
    <r>
      <rPr>
        <vertAlign val="subscript"/>
        <sz val="11"/>
        <rFont val="Times New Roman"/>
        <family val="1"/>
      </rPr>
      <t>2</t>
    </r>
  </si>
  <si>
    <r>
      <t>2H</t>
    </r>
    <r>
      <rPr>
        <vertAlign val="superscript"/>
        <sz val="11"/>
        <rFont val="Times New Roman"/>
        <family val="1"/>
      </rPr>
      <t>+</t>
    </r>
  </si>
  <si>
    <r>
      <t>Avant réaction : 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;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;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; H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>; Cl</t>
    </r>
    <r>
      <rPr>
        <vertAlign val="superscript"/>
        <sz val="11"/>
        <rFont val="Times New Roman"/>
        <family val="1"/>
      </rPr>
      <t>-</t>
    </r>
    <r>
      <rPr>
        <sz val="11"/>
        <rFont val="Times New Roman"/>
        <family val="1"/>
      </rPr>
      <t>; Mg</t>
    </r>
  </si>
  <si>
    <r>
      <t>Après réaction :  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;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;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; H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>; Cl</t>
    </r>
    <r>
      <rPr>
        <vertAlign val="superscript"/>
        <sz val="11"/>
        <rFont val="Times New Roman"/>
        <family val="1"/>
      </rPr>
      <t>-</t>
    </r>
    <r>
      <rPr>
        <sz val="11"/>
        <rFont val="Times New Roman"/>
        <family val="1"/>
      </rPr>
      <t>; Mg ; Mg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>, H</t>
    </r>
    <r>
      <rPr>
        <vertAlign val="subscript"/>
        <sz val="11"/>
        <rFont val="Times New Roman"/>
        <family val="1"/>
      </rPr>
      <t>2</t>
    </r>
  </si>
  <si>
    <r>
      <t>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Cl</t>
    </r>
    <r>
      <rPr>
        <vertAlign val="superscript"/>
        <sz val="11"/>
        <rFont val="Times New Roman"/>
        <family val="1"/>
      </rPr>
      <t>-</t>
    </r>
  </si>
  <si>
    <r>
      <t>Nombre de mol de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: </t>
    </r>
  </si>
  <si>
    <r>
      <t>n(H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)=</t>
    </r>
  </si>
  <si>
    <r>
      <t>[Mg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>]=</t>
    </r>
  </si>
  <si>
    <t>temps</t>
  </si>
  <si>
    <t>Pression</t>
  </si>
  <si>
    <r>
      <t>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Cl</t>
    </r>
    <r>
      <rPr>
        <vertAlign val="superscript"/>
        <sz val="11"/>
        <rFont val="Times New Roman"/>
        <family val="1"/>
      </rPr>
      <t>-</t>
    </r>
    <r>
      <rPr>
        <sz val="11"/>
        <rFont val="Times New Roman"/>
        <family val="1"/>
      </rPr>
      <t>, H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>, Mg</t>
    </r>
    <r>
      <rPr>
        <vertAlign val="superscript"/>
        <sz val="11"/>
        <rFont val="Times New Roman"/>
        <family val="1"/>
      </rPr>
      <t>2+</t>
    </r>
    <r>
      <rPr>
        <sz val="11"/>
        <rFont val="Times New Roman"/>
        <family val="1"/>
      </rPr>
      <t>, H</t>
    </r>
    <r>
      <rPr>
        <vertAlign val="subscript"/>
        <sz val="11"/>
        <rFont val="Times New Roman"/>
        <family val="1"/>
      </rPr>
      <t>2</t>
    </r>
  </si>
  <si>
    <t>Résultats d'un groupe d'élèves d'une séance de TP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</si>
</sst>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E+00"/>
    <numFmt numFmtId="165" formatCode="0.00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color indexed="8"/>
      <name val="Times New Roman"/>
      <family val="1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89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075"/>
          <c:w val="0.835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Feuil1!$N$4</c:f>
              <c:strCache>
                <c:ptCount val="1"/>
                <c:pt idx="0">
                  <c:v>Pression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Feuil1!$O$3:$BC$3</c:f>
              <c:numCache/>
            </c:numRef>
          </c:xVal>
          <c:yVal>
            <c:numRef>
              <c:f>Feuil1!$O$4:$BC$4</c:f>
              <c:numCache/>
            </c:numRef>
          </c:yVal>
          <c:smooth val="0"/>
        </c:ser>
        <c:axId val="29990655"/>
        <c:axId val="1480440"/>
      </c:scatterChart>
      <c:valAx>
        <c:axId val="299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440"/>
        <c:crosses val="autoZero"/>
        <c:crossBetween val="midCat"/>
        <c:dispUnits/>
      </c:valAx>
      <c:valAx>
        <c:axId val="1480440"/>
        <c:scaling>
          <c:orientation val="minMax"/>
          <c:max val="1250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0655"/>
        <c:crosses val="autoZero"/>
        <c:crossBetween val="midCat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28</xdr:row>
      <xdr:rowOff>85725</xdr:rowOff>
    </xdr:from>
    <xdr:to>
      <xdr:col>7</xdr:col>
      <xdr:colOff>476250</xdr:colOff>
      <xdr:row>28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400550" y="4257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142875</xdr:rowOff>
    </xdr:from>
    <xdr:to>
      <xdr:col>11</xdr:col>
      <xdr:colOff>9525</xdr:colOff>
      <xdr:row>57</xdr:row>
      <xdr:rowOff>0</xdr:rowOff>
    </xdr:to>
    <xdr:graphicFrame>
      <xdr:nvGraphicFramePr>
        <xdr:cNvPr id="2" name="Chart 3"/>
        <xdr:cNvGraphicFramePr/>
      </xdr:nvGraphicFramePr>
      <xdr:xfrm>
        <a:off x="114300" y="6124575"/>
        <a:ext cx="5648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9"/>
  <sheetViews>
    <sheetView tabSelected="1" workbookViewId="0" topLeftCell="A1">
      <selection activeCell="L6" sqref="L6"/>
    </sheetView>
  </sheetViews>
  <sheetFormatPr defaultColWidth="11.421875" defaultRowHeight="12.75"/>
  <cols>
    <col min="1" max="1" width="1.57421875" style="1" customWidth="1"/>
    <col min="2" max="2" width="2.57421875" style="1" customWidth="1"/>
    <col min="3" max="3" width="4.57421875" style="1" customWidth="1"/>
    <col min="4" max="4" width="28.28125" style="1" customWidth="1"/>
    <col min="5" max="5" width="10.140625" style="1" customWidth="1"/>
    <col min="6" max="6" width="11.57421875" style="1" customWidth="1"/>
    <col min="7" max="7" width="6.8515625" style="1" customWidth="1"/>
    <col min="8" max="8" width="7.140625" style="1" customWidth="1"/>
    <col min="9" max="9" width="6.28125" style="1" customWidth="1"/>
    <col min="10" max="10" width="1.8515625" style="1" customWidth="1"/>
    <col min="11" max="11" width="5.421875" style="1" customWidth="1"/>
    <col min="12" max="12" width="51.8515625" style="1" customWidth="1"/>
    <col min="13" max="14" width="11.421875" style="1" customWidth="1"/>
    <col min="15" max="56" width="7.00390625" style="41" customWidth="1"/>
    <col min="57" max="59" width="6.8515625" style="41" customWidth="1"/>
    <col min="60" max="70" width="6.8515625" style="1" customWidth="1"/>
    <col min="71" max="16384" width="11.421875" style="1" customWidth="1"/>
  </cols>
  <sheetData>
    <row r="1" spans="4:9" ht="15">
      <c r="D1" s="44" t="s">
        <v>65</v>
      </c>
      <c r="E1" s="44"/>
      <c r="F1" s="44"/>
      <c r="G1" s="44"/>
      <c r="H1" s="44"/>
      <c r="I1" s="44"/>
    </row>
    <row r="2" ht="15.75" thickBot="1"/>
    <row r="3" spans="1:130" ht="15.75" thickTop="1">
      <c r="A3" s="3"/>
      <c r="B3" s="4"/>
      <c r="C3" s="5"/>
      <c r="D3" s="6" t="s">
        <v>6</v>
      </c>
      <c r="E3" s="6" t="s">
        <v>7</v>
      </c>
      <c r="F3" s="7">
        <v>59</v>
      </c>
      <c r="G3" s="5" t="s">
        <v>8</v>
      </c>
      <c r="H3" s="5"/>
      <c r="I3" s="5"/>
      <c r="J3" s="5"/>
      <c r="K3" s="8"/>
      <c r="L3" s="3"/>
      <c r="M3" s="3"/>
      <c r="N3" s="3" t="s">
        <v>62</v>
      </c>
      <c r="O3" s="40">
        <v>0</v>
      </c>
      <c r="P3" s="40">
        <v>10</v>
      </c>
      <c r="Q3" s="40">
        <v>20</v>
      </c>
      <c r="R3" s="40">
        <v>30</v>
      </c>
      <c r="S3" s="40">
        <v>40</v>
      </c>
      <c r="T3" s="40">
        <v>50</v>
      </c>
      <c r="U3" s="40">
        <v>60</v>
      </c>
      <c r="V3" s="40">
        <v>70</v>
      </c>
      <c r="W3" s="40">
        <v>80</v>
      </c>
      <c r="X3" s="40">
        <v>90</v>
      </c>
      <c r="Y3" s="40">
        <v>100</v>
      </c>
      <c r="Z3" s="40">
        <v>110</v>
      </c>
      <c r="AA3" s="40">
        <v>120</v>
      </c>
      <c r="AB3" s="40">
        <v>130</v>
      </c>
      <c r="AC3" s="40">
        <v>140</v>
      </c>
      <c r="AD3" s="40">
        <v>150</v>
      </c>
      <c r="AE3" s="40">
        <v>160</v>
      </c>
      <c r="AF3" s="40">
        <v>170</v>
      </c>
      <c r="AG3" s="40">
        <v>180</v>
      </c>
      <c r="AH3" s="40">
        <v>190</v>
      </c>
      <c r="AI3" s="40">
        <v>200</v>
      </c>
      <c r="AJ3" s="40">
        <v>210</v>
      </c>
      <c r="AK3" s="40">
        <v>220</v>
      </c>
      <c r="AL3" s="40">
        <v>230</v>
      </c>
      <c r="AM3" s="40">
        <v>240</v>
      </c>
      <c r="AN3" s="40">
        <v>250</v>
      </c>
      <c r="AO3" s="40">
        <v>260</v>
      </c>
      <c r="AP3" s="40">
        <v>270</v>
      </c>
      <c r="AQ3" s="40">
        <v>280</v>
      </c>
      <c r="AR3" s="40">
        <v>290</v>
      </c>
      <c r="AS3" s="40">
        <v>300</v>
      </c>
      <c r="AT3" s="40">
        <v>310</v>
      </c>
      <c r="AU3" s="40">
        <v>320</v>
      </c>
      <c r="AV3" s="40">
        <v>330</v>
      </c>
      <c r="AW3" s="40">
        <v>340</v>
      </c>
      <c r="AX3" s="40">
        <v>350</v>
      </c>
      <c r="AY3" s="40">
        <v>360</v>
      </c>
      <c r="AZ3" s="40">
        <v>370</v>
      </c>
      <c r="BA3" s="40">
        <v>380</v>
      </c>
      <c r="BB3" s="40">
        <v>390</v>
      </c>
      <c r="BC3" s="41">
        <v>400</v>
      </c>
      <c r="BD3" s="40"/>
      <c r="BE3" s="40"/>
      <c r="BF3" s="40"/>
      <c r="BG3" s="40"/>
      <c r="BH3" s="41"/>
      <c r="BI3" s="41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</row>
    <row r="4" spans="1:130" ht="15">
      <c r="A4" s="3"/>
      <c r="B4" s="9"/>
      <c r="C4" s="10"/>
      <c r="D4" s="11" t="s">
        <v>11</v>
      </c>
      <c r="E4" s="11" t="s">
        <v>12</v>
      </c>
      <c r="F4" s="12">
        <v>305</v>
      </c>
      <c r="G4" s="10" t="s">
        <v>13</v>
      </c>
      <c r="H4" s="10"/>
      <c r="I4" s="10"/>
      <c r="J4" s="10"/>
      <c r="K4" s="13"/>
      <c r="L4" s="3"/>
      <c r="M4" s="3"/>
      <c r="N4" s="3" t="s">
        <v>63</v>
      </c>
      <c r="O4" s="40">
        <v>1010</v>
      </c>
      <c r="P4" s="40">
        <v>1019</v>
      </c>
      <c r="Q4" s="40">
        <v>1028</v>
      </c>
      <c r="R4" s="40">
        <v>1037</v>
      </c>
      <c r="S4" s="40">
        <v>1046</v>
      </c>
      <c r="T4" s="40">
        <v>1054</v>
      </c>
      <c r="U4" s="40">
        <v>1063</v>
      </c>
      <c r="V4" s="40">
        <v>1071</v>
      </c>
      <c r="W4" s="40">
        <v>1079</v>
      </c>
      <c r="X4" s="40">
        <v>1088</v>
      </c>
      <c r="Y4" s="40">
        <v>1095</v>
      </c>
      <c r="Z4" s="40">
        <v>1103</v>
      </c>
      <c r="AA4" s="40">
        <v>1111</v>
      </c>
      <c r="AB4" s="40">
        <v>1119</v>
      </c>
      <c r="AC4" s="40">
        <v>1129</v>
      </c>
      <c r="AD4" s="40">
        <v>1137</v>
      </c>
      <c r="AE4" s="40">
        <v>1146</v>
      </c>
      <c r="AF4" s="40">
        <v>1154</v>
      </c>
      <c r="AG4" s="40">
        <v>1162</v>
      </c>
      <c r="AH4" s="40">
        <v>1169</v>
      </c>
      <c r="AI4" s="40">
        <v>1175</v>
      </c>
      <c r="AJ4" s="40">
        <v>1181</v>
      </c>
      <c r="AK4" s="40">
        <v>1187</v>
      </c>
      <c r="AL4" s="40">
        <v>1192</v>
      </c>
      <c r="AM4" s="40">
        <v>1199</v>
      </c>
      <c r="AN4" s="40">
        <v>1205</v>
      </c>
      <c r="AO4" s="40">
        <v>1210</v>
      </c>
      <c r="AP4" s="40">
        <v>1213</v>
      </c>
      <c r="AQ4" s="40">
        <v>1215</v>
      </c>
      <c r="AR4" s="40">
        <v>1217</v>
      </c>
      <c r="AS4" s="40">
        <v>1219</v>
      </c>
      <c r="AT4" s="40">
        <v>1221</v>
      </c>
      <c r="AU4" s="40">
        <v>1223</v>
      </c>
      <c r="AV4" s="40">
        <v>1225</v>
      </c>
      <c r="AW4" s="41">
        <v>1225</v>
      </c>
      <c r="AX4" s="41">
        <v>1225</v>
      </c>
      <c r="AY4" s="41">
        <v>1225</v>
      </c>
      <c r="AZ4" s="41">
        <v>1225</v>
      </c>
      <c r="BA4" s="41">
        <v>1225</v>
      </c>
      <c r="BB4" s="41">
        <v>1225</v>
      </c>
      <c r="BC4" s="41">
        <v>1225</v>
      </c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</row>
    <row r="5" spans="1:130" ht="15">
      <c r="A5" s="3"/>
      <c r="B5" s="9"/>
      <c r="C5" s="10"/>
      <c r="D5" s="11" t="s">
        <v>20</v>
      </c>
      <c r="E5" s="11" t="s">
        <v>17</v>
      </c>
      <c r="F5" s="12">
        <v>1010</v>
      </c>
      <c r="G5" s="10" t="s">
        <v>18</v>
      </c>
      <c r="H5" s="10"/>
      <c r="I5" s="10"/>
      <c r="J5" s="10"/>
      <c r="K5" s="13"/>
      <c r="L5" s="3"/>
      <c r="M5" s="3"/>
      <c r="N5" s="3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</row>
    <row r="6" spans="1:130" ht="15">
      <c r="A6" s="3"/>
      <c r="B6" s="9"/>
      <c r="C6" s="10"/>
      <c r="D6" s="11" t="s">
        <v>19</v>
      </c>
      <c r="E6" s="11" t="s">
        <v>21</v>
      </c>
      <c r="F6" s="12">
        <v>21.2</v>
      </c>
      <c r="G6" s="10" t="s">
        <v>22</v>
      </c>
      <c r="H6" s="10"/>
      <c r="I6" s="10"/>
      <c r="J6" s="10"/>
      <c r="K6" s="13"/>
      <c r="L6" s="3"/>
      <c r="M6" s="3"/>
      <c r="N6" s="3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</row>
    <row r="7" spans="1:130" ht="15">
      <c r="A7" s="3"/>
      <c r="B7" s="9"/>
      <c r="C7" s="10"/>
      <c r="D7" s="11" t="s">
        <v>32</v>
      </c>
      <c r="E7" s="11" t="s">
        <v>34</v>
      </c>
      <c r="F7" s="12">
        <v>1223</v>
      </c>
      <c r="G7" s="10" t="s">
        <v>18</v>
      </c>
      <c r="H7" s="10"/>
      <c r="I7" s="10"/>
      <c r="J7" s="10"/>
      <c r="K7" s="13"/>
      <c r="L7" s="3"/>
      <c r="M7" s="3"/>
      <c r="N7" s="3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</row>
    <row r="8" spans="1:130" ht="15">
      <c r="A8" s="3"/>
      <c r="B8" s="9"/>
      <c r="C8" s="10"/>
      <c r="D8" s="11" t="s">
        <v>33</v>
      </c>
      <c r="E8" s="11" t="s">
        <v>35</v>
      </c>
      <c r="F8" s="12">
        <v>24.9</v>
      </c>
      <c r="G8" s="10" t="s">
        <v>22</v>
      </c>
      <c r="H8" s="10"/>
      <c r="I8" s="10"/>
      <c r="J8" s="10"/>
      <c r="K8" s="13"/>
      <c r="L8" s="3"/>
      <c r="M8" s="3"/>
      <c r="N8" s="3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</row>
    <row r="9" spans="1:130" s="2" customFormat="1" ht="3" customHeight="1">
      <c r="A9" s="3"/>
      <c r="B9" s="14"/>
      <c r="C9" s="15"/>
      <c r="D9" s="15"/>
      <c r="E9" s="15"/>
      <c r="F9" s="15"/>
      <c r="G9" s="15"/>
      <c r="H9" s="15"/>
      <c r="I9" s="15"/>
      <c r="J9" s="15"/>
      <c r="K9" s="16"/>
      <c r="L9" s="3"/>
      <c r="M9" s="3"/>
      <c r="N9" s="3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0" ht="15">
      <c r="A10" s="3"/>
      <c r="B10" s="17" t="s">
        <v>27</v>
      </c>
      <c r="C10" s="35" t="s">
        <v>23</v>
      </c>
      <c r="D10" s="10" t="s">
        <v>0</v>
      </c>
      <c r="E10" s="11" t="s">
        <v>3</v>
      </c>
      <c r="F10" s="18">
        <v>1.44</v>
      </c>
      <c r="G10" s="10" t="s">
        <v>9</v>
      </c>
      <c r="H10" s="10"/>
      <c r="I10" s="10"/>
      <c r="J10" s="10"/>
      <c r="K10" s="13"/>
      <c r="L10" s="3"/>
      <c r="M10" s="3"/>
      <c r="N10" s="3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</row>
    <row r="11" spans="1:130" ht="15">
      <c r="A11" s="3"/>
      <c r="B11" s="17"/>
      <c r="C11" s="35"/>
      <c r="D11" s="10" t="s">
        <v>1</v>
      </c>
      <c r="E11" s="11" t="s">
        <v>2</v>
      </c>
      <c r="F11" s="19">
        <f>F10*4/24.305/100</f>
        <v>0.0023698827401769183</v>
      </c>
      <c r="G11" s="10" t="s">
        <v>10</v>
      </c>
      <c r="H11" s="10"/>
      <c r="I11" s="10"/>
      <c r="J11" s="10"/>
      <c r="K11" s="13"/>
      <c r="L11" s="3"/>
      <c r="M11" s="3"/>
      <c r="N11" s="3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</row>
    <row r="12" spans="1:130" ht="15">
      <c r="A12" s="3"/>
      <c r="B12" s="17"/>
      <c r="C12" s="35"/>
      <c r="D12" s="10" t="s">
        <v>4</v>
      </c>
      <c r="E12" s="11" t="s">
        <v>5</v>
      </c>
      <c r="F12" s="19">
        <f>0.75*0.02</f>
        <v>0.015</v>
      </c>
      <c r="G12" s="10" t="s">
        <v>10</v>
      </c>
      <c r="H12" s="10"/>
      <c r="I12" s="10"/>
      <c r="J12" s="10"/>
      <c r="K12" s="13"/>
      <c r="L12" s="3"/>
      <c r="M12" s="3"/>
      <c r="N12" s="3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</row>
    <row r="13" spans="1:130" s="2" customFormat="1" ht="3" customHeight="1">
      <c r="A13" s="3"/>
      <c r="B13" s="17"/>
      <c r="C13" s="36"/>
      <c r="D13" s="15"/>
      <c r="E13" s="15"/>
      <c r="F13" s="15"/>
      <c r="G13" s="15"/>
      <c r="H13" s="15"/>
      <c r="I13" s="15"/>
      <c r="J13" s="15"/>
      <c r="K13" s="16"/>
      <c r="L13" s="3"/>
      <c r="M13" s="3"/>
      <c r="N13" s="3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</row>
    <row r="14" spans="1:130" ht="15">
      <c r="A14" s="3"/>
      <c r="B14" s="17"/>
      <c r="C14" s="35" t="s">
        <v>24</v>
      </c>
      <c r="D14" s="10" t="s">
        <v>14</v>
      </c>
      <c r="E14" s="11" t="s">
        <v>12</v>
      </c>
      <c r="F14" s="20">
        <f>F4-20+PI()*0.2*0.2*F3</f>
        <v>292.4141586624719</v>
      </c>
      <c r="G14" s="10" t="s">
        <v>13</v>
      </c>
      <c r="H14" s="10"/>
      <c r="I14" s="10"/>
      <c r="J14" s="10"/>
      <c r="K14" s="13"/>
      <c r="L14" s="3"/>
      <c r="M14" s="3"/>
      <c r="N14" s="3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</row>
    <row r="15" spans="1:130" s="2" customFormat="1" ht="3.75" customHeight="1">
      <c r="A15" s="3"/>
      <c r="B15" s="17"/>
      <c r="C15" s="36"/>
      <c r="D15" s="15"/>
      <c r="E15" s="15"/>
      <c r="F15" s="15"/>
      <c r="G15" s="15"/>
      <c r="H15" s="15"/>
      <c r="I15" s="15"/>
      <c r="J15" s="15"/>
      <c r="K15" s="16"/>
      <c r="L15" s="3"/>
      <c r="M15" s="3"/>
      <c r="N15" s="3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</row>
    <row r="16" spans="1:130" ht="15">
      <c r="A16" s="3"/>
      <c r="B16" s="17"/>
      <c r="C16" s="35" t="s">
        <v>25</v>
      </c>
      <c r="D16" s="11" t="s">
        <v>15</v>
      </c>
      <c r="E16" s="11" t="s">
        <v>16</v>
      </c>
      <c r="F16" s="21">
        <f>(F5*100*F14*0.000001)/(8.31*(F6+273))</f>
        <v>0.012080254362074988</v>
      </c>
      <c r="G16" s="10" t="s">
        <v>10</v>
      </c>
      <c r="H16" s="10"/>
      <c r="I16" s="10"/>
      <c r="J16" s="10"/>
      <c r="K16" s="13"/>
      <c r="L16" s="3"/>
      <c r="M16" s="3"/>
      <c r="N16" s="3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</row>
    <row r="17" spans="1:130" s="2" customFormat="1" ht="3" customHeight="1">
      <c r="A17" s="3"/>
      <c r="B17" s="17"/>
      <c r="C17" s="36"/>
      <c r="D17" s="15"/>
      <c r="E17" s="15"/>
      <c r="F17" s="15"/>
      <c r="G17" s="15"/>
      <c r="H17" s="15"/>
      <c r="I17" s="15"/>
      <c r="J17" s="15"/>
      <c r="K17" s="16"/>
      <c r="L17" s="3"/>
      <c r="M17" s="3"/>
      <c r="N17" s="3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</row>
    <row r="18" spans="1:130" ht="18.75">
      <c r="A18" s="3"/>
      <c r="B18" s="17"/>
      <c r="C18" s="37" t="s">
        <v>26</v>
      </c>
      <c r="D18" s="10" t="s">
        <v>56</v>
      </c>
      <c r="E18" s="10"/>
      <c r="F18" s="10"/>
      <c r="G18" s="10"/>
      <c r="H18" s="10"/>
      <c r="I18" s="10"/>
      <c r="J18" s="10"/>
      <c r="K18" s="13"/>
      <c r="L18" s="3"/>
      <c r="M18" s="3"/>
      <c r="N18" s="3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</row>
    <row r="19" spans="1:130" s="2" customFormat="1" ht="3" customHeight="1">
      <c r="A19" s="3"/>
      <c r="B19" s="14"/>
      <c r="C19" s="36"/>
      <c r="D19" s="15"/>
      <c r="E19" s="15"/>
      <c r="F19" s="15"/>
      <c r="G19" s="15"/>
      <c r="H19" s="15"/>
      <c r="I19" s="15"/>
      <c r="J19" s="15"/>
      <c r="K19" s="16"/>
      <c r="L19" s="3"/>
      <c r="M19" s="3"/>
      <c r="N19" s="3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</row>
    <row r="20" spans="1:130" ht="18.75">
      <c r="A20" s="3"/>
      <c r="B20" s="17" t="s">
        <v>28</v>
      </c>
      <c r="C20" s="37" t="s">
        <v>23</v>
      </c>
      <c r="D20" s="10" t="s">
        <v>57</v>
      </c>
      <c r="E20" s="10"/>
      <c r="F20" s="10"/>
      <c r="G20" s="10"/>
      <c r="H20" s="10"/>
      <c r="I20" s="10"/>
      <c r="J20" s="10"/>
      <c r="K20" s="13"/>
      <c r="L20" s="3"/>
      <c r="M20" s="3"/>
      <c r="N20" s="3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</row>
    <row r="21" spans="1:130" s="2" customFormat="1" ht="3" customHeight="1">
      <c r="A21" s="3"/>
      <c r="B21" s="17"/>
      <c r="C21" s="36"/>
      <c r="D21" s="15"/>
      <c r="E21" s="15"/>
      <c r="F21" s="15"/>
      <c r="G21" s="15"/>
      <c r="H21" s="15"/>
      <c r="I21" s="15"/>
      <c r="J21" s="15"/>
      <c r="K21" s="16"/>
      <c r="L21" s="3"/>
      <c r="M21" s="3"/>
      <c r="N21" s="3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</row>
    <row r="22" spans="1:130" ht="18.75">
      <c r="A22" s="3"/>
      <c r="B22" s="17"/>
      <c r="C22" s="37" t="s">
        <v>24</v>
      </c>
      <c r="D22" s="10" t="s">
        <v>58</v>
      </c>
      <c r="E22" s="10"/>
      <c r="F22" s="10"/>
      <c r="G22" s="10"/>
      <c r="H22" s="10"/>
      <c r="I22" s="10"/>
      <c r="J22" s="10"/>
      <c r="K22" s="13"/>
      <c r="L22" s="3"/>
      <c r="M22" s="3"/>
      <c r="N22" s="3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</row>
    <row r="23" spans="1:130" s="2" customFormat="1" ht="3" customHeight="1">
      <c r="A23" s="3"/>
      <c r="B23" s="17"/>
      <c r="C23" s="36"/>
      <c r="D23" s="15"/>
      <c r="E23" s="15"/>
      <c r="F23" s="15"/>
      <c r="G23" s="15"/>
      <c r="H23" s="15"/>
      <c r="I23" s="15"/>
      <c r="J23" s="15"/>
      <c r="K23" s="16"/>
      <c r="L23" s="3"/>
      <c r="M23" s="3"/>
      <c r="N23" s="3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</row>
    <row r="24" spans="1:130" ht="15">
      <c r="A24" s="3"/>
      <c r="B24" s="9"/>
      <c r="C24" s="38" t="s">
        <v>25</v>
      </c>
      <c r="D24" s="10" t="s">
        <v>29</v>
      </c>
      <c r="E24" s="10" t="s">
        <v>30</v>
      </c>
      <c r="F24" s="10"/>
      <c r="G24" s="10"/>
      <c r="H24" s="10"/>
      <c r="I24" s="10"/>
      <c r="J24" s="10"/>
      <c r="K24" s="13"/>
      <c r="L24" s="3"/>
      <c r="M24" s="3"/>
      <c r="N24" s="3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</row>
    <row r="25" spans="1:130" s="2" customFormat="1" ht="3.75" customHeight="1">
      <c r="A25" s="3"/>
      <c r="B25" s="17"/>
      <c r="C25" s="36"/>
      <c r="D25" s="15"/>
      <c r="E25" s="15"/>
      <c r="F25" s="15"/>
      <c r="G25" s="15"/>
      <c r="H25" s="15"/>
      <c r="I25" s="15"/>
      <c r="J25" s="15"/>
      <c r="K25" s="16"/>
      <c r="L25" s="3"/>
      <c r="M25" s="3"/>
      <c r="N25" s="3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</row>
    <row r="26" spans="1:130" ht="15">
      <c r="A26" s="3"/>
      <c r="B26" s="9"/>
      <c r="C26" s="43" t="s">
        <v>26</v>
      </c>
      <c r="D26" s="11" t="s">
        <v>36</v>
      </c>
      <c r="E26" s="11" t="s">
        <v>31</v>
      </c>
      <c r="F26" s="21">
        <f>F7*100*F14*0.000001/(8.31*(F8+273))</f>
        <v>0.014446190160009075</v>
      </c>
      <c r="G26" s="10" t="s">
        <v>10</v>
      </c>
      <c r="H26" s="10"/>
      <c r="I26" s="10"/>
      <c r="J26" s="10"/>
      <c r="K26" s="13"/>
      <c r="L26" s="3"/>
      <c r="M26" s="3"/>
      <c r="N26" s="3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</row>
    <row r="27" spans="1:130" ht="16.5">
      <c r="A27" s="3"/>
      <c r="B27" s="9"/>
      <c r="C27" s="43"/>
      <c r="D27" s="11" t="s">
        <v>59</v>
      </c>
      <c r="E27" s="11" t="s">
        <v>60</v>
      </c>
      <c r="F27" s="42">
        <f>F26-F16</f>
        <v>0.0023659357979340864</v>
      </c>
      <c r="G27" s="10" t="s">
        <v>10</v>
      </c>
      <c r="H27" s="10"/>
      <c r="I27" s="10"/>
      <c r="J27" s="10"/>
      <c r="K27" s="13"/>
      <c r="L27" s="3"/>
      <c r="M27" s="3"/>
      <c r="N27" s="3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</row>
    <row r="28" spans="1:130" s="2" customFormat="1" ht="3.75" customHeight="1">
      <c r="A28" s="3"/>
      <c r="B28" s="17"/>
      <c r="C28" s="36"/>
      <c r="D28" s="15"/>
      <c r="E28" s="15"/>
      <c r="F28" s="15"/>
      <c r="G28" s="15"/>
      <c r="H28" s="15"/>
      <c r="I28" s="15"/>
      <c r="J28" s="15"/>
      <c r="K28" s="16"/>
      <c r="L28" s="3"/>
      <c r="M28" s="3"/>
      <c r="N28" s="3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</row>
    <row r="29" spans="1:130" ht="18.75">
      <c r="A29" s="3"/>
      <c r="B29" s="9"/>
      <c r="C29" s="43" t="s">
        <v>45</v>
      </c>
      <c r="D29" s="10"/>
      <c r="E29" s="22" t="s">
        <v>37</v>
      </c>
      <c r="F29" s="22" t="s">
        <v>38</v>
      </c>
      <c r="G29" s="22" t="s">
        <v>55</v>
      </c>
      <c r="H29" s="10"/>
      <c r="I29" s="22" t="s">
        <v>53</v>
      </c>
      <c r="J29" s="22" t="s">
        <v>38</v>
      </c>
      <c r="K29" s="23" t="s">
        <v>54</v>
      </c>
      <c r="L29" s="3"/>
      <c r="M29" s="3"/>
      <c r="N29" s="3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spans="1:130" ht="15">
      <c r="A30" s="3"/>
      <c r="B30" s="9"/>
      <c r="C30" s="43"/>
      <c r="D30" s="11" t="s">
        <v>39</v>
      </c>
      <c r="E30" s="24">
        <f>F11*1000</f>
        <v>2.3698827401769185</v>
      </c>
      <c r="F30" s="10"/>
      <c r="G30" s="24">
        <f>F12*1000</f>
        <v>15</v>
      </c>
      <c r="H30" s="10"/>
      <c r="I30" s="22">
        <v>0</v>
      </c>
      <c r="J30" s="22"/>
      <c r="K30" s="23">
        <v>0</v>
      </c>
      <c r="L30" s="3"/>
      <c r="M30" s="3"/>
      <c r="N30" s="3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spans="1:130" ht="15">
      <c r="A31" s="3"/>
      <c r="B31" s="9"/>
      <c r="C31" s="43"/>
      <c r="D31" s="11" t="s">
        <v>40</v>
      </c>
      <c r="E31" s="22" t="s">
        <v>42</v>
      </c>
      <c r="F31" s="22"/>
      <c r="G31" s="22" t="s">
        <v>43</v>
      </c>
      <c r="H31" s="22"/>
      <c r="I31" s="22" t="s">
        <v>44</v>
      </c>
      <c r="J31" s="22"/>
      <c r="K31" s="23" t="s">
        <v>44</v>
      </c>
      <c r="L31" s="3"/>
      <c r="M31" s="3"/>
      <c r="N31" s="3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spans="1:130" ht="15">
      <c r="A32" s="3"/>
      <c r="B32" s="9"/>
      <c r="C32" s="43"/>
      <c r="D32" s="11" t="s">
        <v>41</v>
      </c>
      <c r="E32" s="25">
        <f>E30-K32</f>
        <v>0.003946942242832208</v>
      </c>
      <c r="F32" s="22"/>
      <c r="G32" s="25">
        <f>G30-2*K32</f>
        <v>10.268128404131827</v>
      </c>
      <c r="H32" s="22"/>
      <c r="I32" s="25">
        <f>K32</f>
        <v>2.3659357979340863</v>
      </c>
      <c r="J32" s="22"/>
      <c r="K32" s="26">
        <f>F27*1000</f>
        <v>2.3659357979340863</v>
      </c>
      <c r="L32" s="3"/>
      <c r="M32" s="3"/>
      <c r="N32" s="3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spans="1:130" s="2" customFormat="1" ht="3.75" customHeight="1">
      <c r="A33" s="3"/>
      <c r="B33" s="17"/>
      <c r="C33" s="36"/>
      <c r="D33" s="15"/>
      <c r="E33" s="15"/>
      <c r="F33" s="15"/>
      <c r="G33" s="15"/>
      <c r="H33" s="15"/>
      <c r="I33" s="15"/>
      <c r="J33" s="15"/>
      <c r="K33" s="16"/>
      <c r="L33" s="3"/>
      <c r="M33" s="3"/>
      <c r="N33" s="3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spans="1:130" ht="15">
      <c r="A34" s="3"/>
      <c r="B34" s="9"/>
      <c r="C34" s="43" t="s">
        <v>49</v>
      </c>
      <c r="D34" s="11" t="s">
        <v>47</v>
      </c>
      <c r="E34" s="27">
        <f>E30</f>
        <v>2.3698827401769185</v>
      </c>
      <c r="F34" s="10"/>
      <c r="G34" s="10"/>
      <c r="H34" s="10"/>
      <c r="I34" s="10"/>
      <c r="J34" s="10"/>
      <c r="K34" s="13"/>
      <c r="L34" s="3"/>
      <c r="M34" s="3"/>
      <c r="N34" s="3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spans="1:130" ht="15">
      <c r="A35" s="3"/>
      <c r="B35" s="9"/>
      <c r="C35" s="43"/>
      <c r="D35" s="11" t="s">
        <v>46</v>
      </c>
      <c r="E35" s="28">
        <f>K32</f>
        <v>2.3659357979340863</v>
      </c>
      <c r="F35" s="10"/>
      <c r="G35" s="11" t="s">
        <v>48</v>
      </c>
      <c r="H35" s="29">
        <f>ABS(E34-E35)/E34</f>
        <v>0.0016654588752089722</v>
      </c>
      <c r="I35" s="10"/>
      <c r="J35" s="10"/>
      <c r="K35" s="13"/>
      <c r="L35" s="3"/>
      <c r="M35" s="3"/>
      <c r="N35" s="3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</row>
    <row r="36" spans="1:130" s="2" customFormat="1" ht="3.75" customHeight="1">
      <c r="A36" s="3"/>
      <c r="B36" s="17"/>
      <c r="C36" s="36"/>
      <c r="D36" s="15"/>
      <c r="E36" s="15"/>
      <c r="F36" s="15"/>
      <c r="G36" s="15"/>
      <c r="H36" s="15"/>
      <c r="I36" s="15"/>
      <c r="J36" s="15"/>
      <c r="K36" s="16"/>
      <c r="L36" s="3"/>
      <c r="M36" s="3"/>
      <c r="N36" s="3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</row>
    <row r="37" spans="1:130" ht="18.75">
      <c r="A37" s="3"/>
      <c r="B37" s="9"/>
      <c r="C37" s="37" t="s">
        <v>50</v>
      </c>
      <c r="D37" s="10" t="s">
        <v>64</v>
      </c>
      <c r="E37" s="10"/>
      <c r="F37" s="10"/>
      <c r="G37" s="10"/>
      <c r="H37" s="10"/>
      <c r="I37" s="10"/>
      <c r="J37" s="10"/>
      <c r="K37" s="13"/>
      <c r="L37" s="3"/>
      <c r="M37" s="3"/>
      <c r="N37" s="3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</row>
    <row r="38" spans="1:130" s="2" customFormat="1" ht="3.75" customHeight="1">
      <c r="A38" s="3"/>
      <c r="B38" s="17"/>
      <c r="C38" s="36"/>
      <c r="D38" s="15"/>
      <c r="E38" s="15"/>
      <c r="F38" s="15"/>
      <c r="G38" s="15"/>
      <c r="H38" s="15"/>
      <c r="I38" s="15"/>
      <c r="J38" s="15"/>
      <c r="K38" s="16"/>
      <c r="L38" s="3"/>
      <c r="M38" s="3"/>
      <c r="N38" s="3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</row>
    <row r="39" spans="1:130" ht="18.75" thickBot="1">
      <c r="A39" s="3"/>
      <c r="B39" s="30"/>
      <c r="C39" s="39" t="s">
        <v>51</v>
      </c>
      <c r="D39" s="31" t="s">
        <v>61</v>
      </c>
      <c r="E39" s="32">
        <f>F27/0.02</f>
        <v>0.11829678989670432</v>
      </c>
      <c r="F39" s="33" t="s">
        <v>52</v>
      </c>
      <c r="G39" s="33"/>
      <c r="H39" s="33"/>
      <c r="I39" s="33"/>
      <c r="J39" s="33"/>
      <c r="K39" s="34"/>
      <c r="L39" s="3"/>
      <c r="M39" s="3"/>
      <c r="N39" s="3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</row>
    <row r="40" ht="15.75" thickTop="1"/>
  </sheetData>
  <mergeCells count="4">
    <mergeCell ref="C29:C32"/>
    <mergeCell ref="C34:C35"/>
    <mergeCell ref="C26:C27"/>
    <mergeCell ref="D1:I1"/>
  </mergeCells>
  <printOptions horizontalCentered="1" verticalCentered="1"/>
  <pageMargins left="0.7874015748031497" right="0.7874015748031497" top="0.5118110236220472" bottom="0.472440944881889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Tybo</dc:creator>
  <cp:keywords/>
  <dc:description/>
  <cp:lastModifiedBy>tboivin</cp:lastModifiedBy>
  <cp:lastPrinted>2002-11-03T22:12:53Z</cp:lastPrinted>
  <dcterms:created xsi:type="dcterms:W3CDTF">2001-10-23T19:58:45Z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